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Sylwia\Desktop\"/>
    </mc:Choice>
  </mc:AlternateContent>
  <xr:revisionPtr revIDLastSave="0" documentId="13_ncr:1_{67DBFA70-AADD-4081-878D-F0C07150036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udżet domowy" sheetId="1" r:id="rId1"/>
    <sheet name="Sheet2" sheetId="3" r:id="rId2"/>
  </sheets>
  <externalReferences>
    <externalReference r:id="rId3"/>
    <externalReference r:id="rId4"/>
  </externalReferences>
  <definedNames>
    <definedName name="Łączne_wydatki_miesięczne">SUM([1]!Wydatek[Kwota])</definedName>
    <definedName name="Łączny_przychód_miesięczny">SUM([1]!Przychód[Kwota])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" l="1" a="1"/>
  <c r="B3" i="3" s="1"/>
  <c r="B2" i="3" s="1"/>
  <c r="H26" i="1" l="1"/>
  <c r="H27" i="1"/>
  <c r="H25" i="1"/>
  <c r="H17" i="1"/>
  <c r="H18" i="1"/>
  <c r="H19" i="1"/>
  <c r="H20" i="1"/>
  <c r="H21" i="1"/>
  <c r="H16" i="1"/>
  <c r="H9" i="1"/>
  <c r="H10" i="1"/>
  <c r="H11" i="1"/>
  <c r="H12" i="1"/>
  <c r="H13" i="1"/>
  <c r="H8" i="1"/>
  <c r="H4" i="1"/>
  <c r="H5" i="1"/>
  <c r="H3" i="1"/>
  <c r="N2" i="1" l="1"/>
  <c r="M2" i="1"/>
  <c r="L2" i="1"/>
  <c r="G28" i="1"/>
  <c r="F28" i="1"/>
  <c r="G22" i="1"/>
  <c r="F22" i="1"/>
  <c r="G14" i="1"/>
  <c r="F14" i="1"/>
  <c r="G6" i="1"/>
  <c r="F6" i="1"/>
  <c r="H22" i="1" l="1"/>
  <c r="G23" i="1"/>
  <c r="H6" i="1"/>
  <c r="F23" i="1"/>
  <c r="H14" i="1"/>
  <c r="H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<sst xmlns="http://schemas.openxmlformats.org/spreadsheetml/2006/main" count="36" uniqueCount="36">
  <si>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Kategoria</t>
  </si>
  <si>
    <t>Podkategoria</t>
  </si>
  <si>
    <t>Prognoza (PLN)</t>
  </si>
  <si>
    <t>Rzeczywistość (PLN)</t>
  </si>
  <si>
    <t>Różnica</t>
  </si>
  <si>
    <t>Wynagrodzenie</t>
  </si>
  <si>
    <t>Sprzedaż (Vinted/Allegro)</t>
  </si>
  <si>
    <t>Cashback/Premie</t>
  </si>
  <si>
    <t>Czynsz</t>
  </si>
  <si>
    <t>Prąd</t>
  </si>
  <si>
    <t>Gaz</t>
  </si>
  <si>
    <t>Internet/Telefon/TV</t>
  </si>
  <si>
    <t>Raty kredytów</t>
  </si>
  <si>
    <t>Kursy/Studia</t>
  </si>
  <si>
    <t>Zakupy spożywcze</t>
  </si>
  <si>
    <t>Restauracje</t>
  </si>
  <si>
    <t>Rozrywka</t>
  </si>
  <si>
    <t>Lekarz/zdrowie</t>
  </si>
  <si>
    <t>Naprawy/serwis</t>
  </si>
  <si>
    <t>Paliwo/transport</t>
  </si>
  <si>
    <t>Inwestycje</t>
  </si>
  <si>
    <t>Nadpłata długów</t>
  </si>
  <si>
    <t>Fundusz marzeń (wakacje/zakupy)</t>
  </si>
  <si>
    <t>Przychody razem</t>
  </si>
  <si>
    <t>Stałe wydatki razem</t>
  </si>
  <si>
    <t>Koszty zmienne razem</t>
  </si>
  <si>
    <t>Oszczędności i inwestycje razem</t>
  </si>
  <si>
    <t>Przychody:</t>
  </si>
  <si>
    <t>Stałe wydatki:</t>
  </si>
  <si>
    <t>Koszty zmienne:</t>
  </si>
  <si>
    <t>Oszędności i inwestycje:</t>
  </si>
  <si>
    <t>Kwota do dyspozycji</t>
  </si>
  <si>
    <t>Łączny przychód miesięczny</t>
  </si>
  <si>
    <t>Łączne wydatki miesięczne</t>
  </si>
  <si>
    <t>Saldo</t>
  </si>
  <si>
    <t>Procent wydanego przychodu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</si>
</sst>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\ &quot;zł&quot;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rgb="FF3A3A3A"/>
      <name val="Calibri"/>
      <family val="2"/>
      <scheme val="minor"/>
    </font>
    <font>
      <sz val="11"/>
      <color rgb="FF3A3A3A"/>
      <name val="Calibri"/>
      <family val="2"/>
      <scheme val="minor"/>
    </font>
    <font>
      <b/>
      <sz val="11"/>
      <color rgb="FF3A3A3A"/>
      <name val="Calibri"/>
      <family val="2"/>
      <charset val="238"/>
      <scheme val="minor"/>
    </font>
    <font>
      <b/>
      <sz val="11"/>
      <color theme="0"/>
      <name val="Calibri"/>
      <family val="2"/>
      <scheme val="minor"/>
    </font>
    <font>
      <b/>
      <i/>
      <sz val="11"/>
      <color rgb="FF3A3A3A"/>
      <name val="Calibri"/>
      <family val="2"/>
      <charset val="238"/>
      <scheme val="minor"/>
    </font>
    <font>
      <b/>
      <sz val="13"/>
      <color theme="0"/>
      <name val="Calibri"/>
      <family val="2"/>
      <charset val="238"/>
      <scheme val="minor"/>
    </font>
    <font>
      <sz val="11"/>
      <color theme="0" tint="-0.34998626667073579"/>
      <name val="Calibri"/>
      <family val="1"/>
      <scheme val="minor"/>
    </font>
    <font>
      <b/>
      <i/>
      <sz val="11"/>
      <color theme="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AF6F2"/>
        <bgColor indexed="64"/>
      </patternFill>
    </fill>
    <fill>
      <patternFill patternType="solid">
        <fgColor rgb="FF3A3A3A"/>
        <bgColor indexed="64"/>
      </patternFill>
    </fill>
    <fill>
      <patternFill patternType="solid">
        <fgColor rgb="FFD2BBA3"/>
        <bgColor indexed="64"/>
      </patternFill>
    </fill>
    <fill>
      <patternFill patternType="solid">
        <fgColor rgb="FF8E79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2" tint="-9.9948118533890809E-2"/>
      </bottom>
      <diagonal/>
    </border>
    <border>
      <left/>
      <right/>
      <top style="medium">
        <color theme="2" tint="-9.9948118533890809E-2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10" fillId="8" borderId="12" applyNumberFormat="0" applyAlignment="0">
      <alignment vertical="center"/>
    </xf>
  </cellStyleXfs>
  <cellXfs count="26">
    <xf numFmtId="0" fontId="0" fillId="0" borderId="0" xfId="0"/>
    <xf numFmtId="0" fontId="0" fillId="2" borderId="0" xfId="0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4" borderId="3" xfId="0" applyFont="1" applyFill="1" applyBorder="1" applyAlignment="1">
      <alignment horizontal="right" vertical="center"/>
    </xf>
    <xf numFmtId="0" fontId="6" fillId="4" borderId="3" xfId="0" applyFont="1" applyFill="1" applyBorder="1" applyAlignment="1">
      <alignment horizontal="right"/>
    </xf>
    <xf numFmtId="0" fontId="7" fillId="5" borderId="3" xfId="0" applyFont="1" applyFill="1" applyBorder="1"/>
    <xf numFmtId="0" fontId="7" fillId="5" borderId="5" xfId="0" applyFont="1" applyFill="1" applyBorder="1"/>
    <xf numFmtId="0" fontId="5" fillId="2" borderId="6" xfId="0" applyFont="1" applyFill="1" applyBorder="1"/>
    <xf numFmtId="0" fontId="6" fillId="4" borderId="5" xfId="0" applyFont="1" applyFill="1" applyBorder="1"/>
    <xf numFmtId="0" fontId="4" fillId="6" borderId="5" xfId="0" applyFont="1" applyFill="1" applyBorder="1"/>
    <xf numFmtId="0" fontId="5" fillId="6" borderId="6" xfId="0" applyFont="1" applyFill="1" applyBorder="1"/>
    <xf numFmtId="0" fontId="6" fillId="7" borderId="5" xfId="0" applyFont="1" applyFill="1" applyBorder="1"/>
    <xf numFmtId="0" fontId="6" fillId="4" borderId="4" xfId="0" applyFont="1" applyFill="1" applyBorder="1" applyAlignment="1">
      <alignment horizontal="right"/>
    </xf>
    <xf numFmtId="0" fontId="6" fillId="4" borderId="4" xfId="0" applyFont="1" applyFill="1" applyBorder="1" applyAlignment="1">
      <alignment horizontal="right" vertical="center"/>
    </xf>
    <xf numFmtId="0" fontId="8" fillId="2" borderId="7" xfId="0" applyFont="1" applyFill="1" applyBorder="1" applyAlignment="1">
      <alignment horizontal="left"/>
    </xf>
    <xf numFmtId="0" fontId="8" fillId="2" borderId="8" xfId="0" applyFont="1" applyFill="1" applyBorder="1" applyAlignment="1">
      <alignment horizontal="left"/>
    </xf>
    <xf numFmtId="0" fontId="6" fillId="4" borderId="0" xfId="0" applyFont="1" applyFill="1" applyBorder="1" applyAlignment="1">
      <alignment horizontal="right"/>
    </xf>
    <xf numFmtId="0" fontId="6" fillId="4" borderId="9" xfId="0" applyFont="1" applyFill="1" applyBorder="1" applyAlignment="1">
      <alignment horizontal="right"/>
    </xf>
    <xf numFmtId="0" fontId="6" fillId="4" borderId="6" xfId="0" applyFont="1" applyFill="1" applyBorder="1"/>
    <xf numFmtId="0" fontId="6" fillId="7" borderId="6" xfId="0" applyFont="1" applyFill="1" applyBorder="1"/>
    <xf numFmtId="164" fontId="3" fillId="4" borderId="11" xfId="3" applyNumberFormat="1" applyFill="1" applyBorder="1" applyAlignment="1">
      <alignment horizontal="left" vertical="top"/>
    </xf>
    <xf numFmtId="0" fontId="9" fillId="3" borderId="10" xfId="2" applyFont="1" applyFill="1" applyBorder="1" applyAlignment="1">
      <alignment horizontal="left" vertical="center"/>
    </xf>
    <xf numFmtId="9" fontId="0" fillId="2" borderId="0" xfId="1" applyFont="1" applyFill="1"/>
    <xf numFmtId="9" fontId="0" fillId="2" borderId="0" xfId="0" applyNumberFormat="1" applyFill="1"/>
    <xf numFmtId="0" fontId="11" fillId="3" borderId="3" xfId="0" applyFont="1" applyFill="1" applyBorder="1"/>
  </cellXfs>
  <cellStyles count="5">
    <cellStyle name="Heading 2" xfId="2" builtinId="17"/>
    <cellStyle name="Heading 3" xfId="3" builtinId="18"/>
    <cellStyle name="Normal" xfId="0" builtinId="0"/>
    <cellStyle name="Percent" xfId="1" builtinId="5"/>
    <cellStyle name="Słupek_wydanego_przychodu" xfId="4" xr:uid="{26C2F389-5971-4772-9551-D97B2E01076F}"/>
  </cellStyles>
  <dxfs count="10">
    <dxf>
      <font>
        <strike val="0"/>
        <outline val="0"/>
        <shadow val="0"/>
        <u val="none"/>
        <vertAlign val="baseline"/>
        <sz val="13"/>
        <color theme="0"/>
        <name val="Calibri"/>
        <family val="2"/>
        <charset val="238"/>
        <scheme val="minor"/>
      </font>
      <fill>
        <patternFill patternType="solid">
          <fgColor indexed="64"/>
          <bgColor rgb="FF3A3A3A"/>
        </patternFill>
      </fill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rgb="FFD2BBA3"/>
        </patternFill>
      </fill>
      <alignment horizontal="left" vertical="top" textRotation="0" wrapText="0" indent="0" justifyLastLine="0" shrinkToFit="0" readingOrder="0"/>
    </dxf>
    <dxf>
      <numFmt numFmtId="164" formatCode="#,##0\ &quot;zł&quot;"/>
      <fill>
        <patternFill patternType="solid">
          <fgColor indexed="64"/>
          <bgColor rgb="FFD2BBA3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medium">
          <color theme="2" tint="-9.9948118533890809E-2"/>
        </top>
        <bottom/>
      </border>
    </dxf>
    <dxf>
      <numFmt numFmtId="164" formatCode="#,##0\ &quot;zł&quot;"/>
      <fill>
        <patternFill patternType="solid">
          <fgColor indexed="64"/>
          <bgColor rgb="FFD2BBA3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medium">
          <color theme="2" tint="-9.9948118533890809E-2"/>
        </top>
        <bottom/>
      </border>
    </dxf>
    <dxf>
      <numFmt numFmtId="164" formatCode="#,##0\ &quot;zł&quot;"/>
      <fill>
        <patternFill patternType="solid">
          <fgColor indexed="64"/>
          <bgColor rgb="FFD2BBA3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medium">
          <color theme="2" tint="-9.9948118533890809E-2"/>
        </top>
        <bottom/>
      </border>
    </dxf>
    <dxf>
      <border outline="0">
        <top style="medium">
          <color theme="2" tint="-9.9948118533890809E-2"/>
        </top>
      </border>
    </dxf>
    <dxf>
      <border outline="0">
        <bottom style="medium">
          <color theme="2" tint="-9.9948118533890809E-2"/>
        </bottom>
      </border>
    </dxf>
    <dxf>
      <border outline="0">
        <top style="medium">
          <color theme="2" tint="-9.9948118533890809E-2"/>
        </top>
      </border>
    </dxf>
    <dxf>
      <font>
        <b val="0"/>
        <i/>
        <color theme="4" tint="-0.24994659260841701"/>
      </font>
      <border>
        <top style="medium">
          <color theme="2" tint="-9.9948118533890809E-2"/>
        </top>
        <bottom style="medium">
          <color theme="2" tint="-9.9948118533890809E-2"/>
        </bottom>
      </border>
    </dxf>
    <dxf>
      <font>
        <color theme="3"/>
      </font>
    </dxf>
  </dxfs>
  <tableStyles count="1" defaultTableStyle="TableStyleMedium9" defaultPivotStyle="PivotStyleLight16">
    <tableStyle name="Prosty budżet miesięczny" pivot="0" count="2" xr9:uid="{DFD335D2-6E63-4B8D-9ACD-81C0B9875808}">
      <tableStyleElement type="wholeTable" dxfId="9"/>
      <tableStyleElement type="headerRow" dxfId="8"/>
    </tableStyle>
  </tableStyles>
  <colors>
    <mruColors>
      <color rgb="FF8E7966"/>
      <color rgb="FF3A3A3A"/>
      <color rgb="FFD2BBA3"/>
      <color rgb="FFFAF6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307067099883893E-2"/>
          <c:y val="0.14398344182519118"/>
          <c:w val="0.86846588414366432"/>
          <c:h val="0.72740194871280794"/>
        </c:manualLayout>
      </c:layout>
      <c:doughnutChart>
        <c:varyColors val="1"/>
        <c:ser>
          <c:idx val="0"/>
          <c:order val="0"/>
          <c:spPr>
            <a:solidFill>
              <a:schemeClr val="accent2"/>
            </a:solidFill>
          </c:spPr>
          <c:dPt>
            <c:idx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0A0-425A-9F31-0BF99274F696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0A0-425A-9F31-0BF99274F696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A0-425A-9F31-0BF99274F696}"/>
                </c:ext>
              </c:extLst>
            </c:dLbl>
            <c:dLbl>
              <c:idx val="1"/>
              <c:layout>
                <c:manualLayout>
                  <c:x val="0.12416047065324262"/>
                  <c:y val="1.3786288447036166E-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none" lIns="38100" tIns="19050" rIns="38100" bIns="19050" anchor="ctr" anchorCtr="1">
                  <a:noAutofit/>
                </a:bodyPr>
                <a:lstStyle/>
                <a:p>
                  <a:pPr>
                    <a:defRPr sz="5300" b="0" i="0" u="none" strike="noStrike" kern="1200" baseline="0">
                      <a:solidFill>
                        <a:schemeClr val="tx2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99457156090782772"/>
                      <c:h val="0.9998622724078597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0A0-425A-9F31-0BF99274F6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noAutofit/>
              </a:bodyPr>
              <a:lstStyle/>
              <a:p>
                <a:pPr>
                  <a:defRPr sz="5300" b="0" i="0" u="none" strike="noStrike" kern="1200" baseline="0">
                    <a:solidFill>
                      <a:schemeClr val="tx2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val>
            <c:numRef>
              <c:f>Sheet2!$B$2:$B$3</c:f>
              <c:numCache>
                <c:formatCode>0%</c:formatCode>
                <c:ptCount val="2"/>
                <c:pt idx="0">
                  <c:v>0.12884333821376281</c:v>
                </c:pt>
                <c:pt idx="1">
                  <c:v>0.87115666178623719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A0-425A-9F31-0BF99274F6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  <c:holeSize val="55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Analiza kosztów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Pt>
            <c:idx val="5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p3d/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p3d/>
            </c:spPr>
          </c:dPt>
          <c:dPt>
            <c:idx val="8"/>
            <c:invertIfNegative val="0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p3d/>
            </c:spPr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p3d/>
            </c:spPr>
          </c:dPt>
          <c:dPt>
            <c:idx val="10"/>
            <c:invertIfNegative val="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  <a:sp3d/>
            </c:spPr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  <a:sp3d/>
            </c:spPr>
          </c:dPt>
          <c:cat>
            <c:strRef>
              <c:f>('Budżet domowy'!$E$8:$E$13,'Budżet domowy'!$E$16:$E$21)</c:f>
              <c:strCache>
                <c:ptCount val="12"/>
                <c:pt idx="0">
                  <c:v>Czynsz</c:v>
                </c:pt>
                <c:pt idx="1">
                  <c:v>Prąd</c:v>
                </c:pt>
                <c:pt idx="2">
                  <c:v>Gaz</c:v>
                </c:pt>
                <c:pt idx="3">
                  <c:v>Internet/Telefon/TV</c:v>
                </c:pt>
                <c:pt idx="4">
                  <c:v>Raty kredytów</c:v>
                </c:pt>
                <c:pt idx="5">
                  <c:v>Kursy/Studia</c:v>
                </c:pt>
                <c:pt idx="6">
                  <c:v>Zakupy spożywcze</c:v>
                </c:pt>
                <c:pt idx="7">
                  <c:v>Restauracje</c:v>
                </c:pt>
                <c:pt idx="8">
                  <c:v>Rozrywka</c:v>
                </c:pt>
                <c:pt idx="9">
                  <c:v>Lekarz/zdrowie</c:v>
                </c:pt>
                <c:pt idx="10">
                  <c:v>Naprawy/serwis</c:v>
                </c:pt>
                <c:pt idx="11">
                  <c:v>Paliwo/transport</c:v>
                </c:pt>
              </c:strCache>
            </c:strRef>
          </c:cat>
          <c:val>
            <c:numRef>
              <c:f>('Budżet domowy'!$G$8:$G$13,'Budżet domowy'!$G$16:$G$21)</c:f>
              <c:numCache>
                <c:formatCode>General</c:formatCode>
                <c:ptCount val="12"/>
                <c:pt idx="0">
                  <c:v>2200</c:v>
                </c:pt>
                <c:pt idx="1">
                  <c:v>250</c:v>
                </c:pt>
                <c:pt idx="2">
                  <c:v>30</c:v>
                </c:pt>
                <c:pt idx="3">
                  <c:v>150</c:v>
                </c:pt>
                <c:pt idx="4">
                  <c:v>400</c:v>
                </c:pt>
                <c:pt idx="5">
                  <c:v>200</c:v>
                </c:pt>
                <c:pt idx="6">
                  <c:v>1870</c:v>
                </c:pt>
                <c:pt idx="7">
                  <c:v>150</c:v>
                </c:pt>
                <c:pt idx="8">
                  <c:v>200</c:v>
                </c:pt>
                <c:pt idx="9">
                  <c:v>0</c:v>
                </c:pt>
                <c:pt idx="10">
                  <c:v>200</c:v>
                </c:pt>
                <c:pt idx="11">
                  <c:v>300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7500-45D7-81C6-CC8BD7CD8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42840239"/>
        <c:axId val="542842639"/>
        <c:axId val="0"/>
      </c:bar3DChart>
      <c:catAx>
        <c:axId val="54284023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0"/>
        <c:majorTickMark val="out"/>
        <c:minorTickMark val="in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842639"/>
        <c:crosses val="autoZero"/>
        <c:auto val="1"/>
        <c:lblAlgn val="ctr"/>
        <c:lblOffset val="100"/>
        <c:noMultiLvlLbl val="0"/>
      </c:catAx>
      <c:valAx>
        <c:axId val="542842639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2840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jpeg"/><Relationship Id="rId1" Type="http://schemas.openxmlformats.org/officeDocument/2006/relationships/hyperlink" Target="https://brzuchbalance.com/budzet-domowy-klucz-do-spokoju-w-glowie-i-w-jelitach/" TargetMode="Externa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19050</xdr:rowOff>
    </xdr:from>
    <xdr:ext cx="1233562" cy="1051560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FA671B-5124-4003-B1F2-65E86C150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19050"/>
          <a:ext cx="1233562" cy="1051560"/>
        </a:xfrm>
        <a:prstGeom prst="rect">
          <a:avLst/>
        </a:prstGeom>
        <a:effectLst>
          <a:outerShdw blurRad="50800" dist="50800" dir="5400000" algn="ctr" rotWithShape="0">
            <a:srgbClr val="000000">
              <a:alpha val="25000"/>
            </a:srgbClr>
          </a:outerShdw>
        </a:effectLst>
      </xdr:spPr>
    </xdr:pic>
    <xdr:clientData/>
  </xdr:oneCellAnchor>
  <xdr:twoCellAnchor editAs="oneCell">
    <xdr:from>
      <xdr:col>10</xdr:col>
      <xdr:colOff>434340</xdr:colOff>
      <xdr:row>2</xdr:row>
      <xdr:rowOff>76200</xdr:rowOff>
    </xdr:from>
    <xdr:to>
      <xdr:col>12</xdr:col>
      <xdr:colOff>636270</xdr:colOff>
      <xdr:row>22</xdr:row>
      <xdr:rowOff>89536</xdr:rowOff>
    </xdr:to>
    <xdr:graphicFrame macro="">
      <xdr:nvGraphicFramePr>
        <xdr:cNvPr id="12" name="chtIncomePct" descr="Donut chart showing percentage of income spent">
          <a:extLst>
            <a:ext uri="{FF2B5EF4-FFF2-40B4-BE49-F238E27FC236}">
              <a16:creationId xmlns:a16="http://schemas.microsoft.com/office/drawing/2014/main" id="{C60F298D-F3C3-4349-880F-76C25E520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52387</xdr:colOff>
      <xdr:row>21</xdr:row>
      <xdr:rowOff>152400</xdr:rowOff>
    </xdr:from>
    <xdr:to>
      <xdr:col>14</xdr:col>
      <xdr:colOff>228600</xdr:colOff>
      <xdr:row>40</xdr:row>
      <xdr:rowOff>161925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E0E627AE-BEC9-59C4-636C-E68200F0E4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ylwia\Desktop\Prosty%20bud&#380;et%20miesi&#281;czny_.xlsx" TargetMode="External"/><Relationship Id="rId1" Type="http://schemas.openxmlformats.org/officeDocument/2006/relationships/externalLinkPath" Target="Prosty%20bud&#380;et%20miesi&#281;czny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Personal%20budg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dsumowanie"/>
      <sheetName val="Przychód miesięczny_Sylwusia"/>
      <sheetName val="Wydatki miesięczne"/>
      <sheetName val="harmonogram"/>
      <sheetName val="pivot_kontrola"/>
      <sheetName val="Sheet3"/>
      <sheetName val="kontrola"/>
      <sheetName val="Afiliacje"/>
      <sheetName val="kredyty"/>
      <sheetName val="Oszczędności"/>
      <sheetName val="Prognoza"/>
      <sheetName val="2024"/>
      <sheetName val="2025"/>
      <sheetName val="Promocje bankowe"/>
      <sheetName val="wskazniki"/>
      <sheetName val="Spekulacje"/>
      <sheetName val="Dywidendy"/>
      <sheetName val="Dywersyfikacja"/>
      <sheetName val="Edukacja"/>
      <sheetName val="zasobnoś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Monthly income"/>
      <sheetName val="Monthly expenses"/>
      <sheetName val="Monthly savings"/>
      <sheetName val="Chart Data"/>
    </sheetNames>
    <sheetDataSet>
      <sheetData sheetId="0"/>
      <sheetData sheetId="1"/>
      <sheetData sheetId="2"/>
      <sheetData sheetId="3"/>
      <sheetData sheetId="4">
        <row r="4">
          <cell r="B4">
            <v>0.37706666666666666</v>
          </cell>
        </row>
        <row r="5">
          <cell r="B5">
            <v>0.62293333333333334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F2F16C9-51BA-49D3-9984-C82AA801598C}" name="Podsumowanie" displayName="Podsumowanie" ref="L1:N2" totalsRowShown="0" headerRowDxfId="0" dataDxfId="1" headerRowBorderDxfId="6" tableBorderDxfId="7" totalsRowBorderDxfId="5">
  <autoFilter ref="L1:N2" xr:uid="{EF2F16C9-51BA-49D3-9984-C82AA801598C}"/>
  <tableColumns count="3">
    <tableColumn id="1" xr3:uid="{63388590-EAD3-4C62-B98A-086DDE359EE8}" name="Łączny przychód miesięczny" dataDxfId="4">
      <calculatedColumnFormula>G6</calculatedColumnFormula>
    </tableColumn>
    <tableColumn id="2" xr3:uid="{21679973-EC2D-459C-BF55-882C3C9012D6}" name="Łączne wydatki miesięczne" dataDxfId="3">
      <calculatedColumnFormula>G14+G22</calculatedColumnFormula>
    </tableColumn>
    <tableColumn id="3" xr3:uid="{8E1C9D21-C301-4D06-946A-85D063BAF45F}" name="Saldo" dataDxfId="2">
      <calculatedColumnFormula>Podsumowanie[[#This Row],[Łączny przychód miesięczny]]-Podsumowanie[[#This Row],[Łączne wydatki miesięczne]]</calculatedColumnFormula>
    </tableColumn>
  </tableColumns>
  <tableStyleInfo name="Prosty budżet miesięczny" showFirstColumn="0" showLastColumn="0" showRowStripes="1" showColumnStripes="0"/>
  <extLst>
    <ext xmlns:x14="http://schemas.microsoft.com/office/spreadsheetml/2009/9/main" uri="{504A1905-F514-4f6f-8877-14C23A59335A}">
      <x14:table altTextSummary="Podsumowanie łącznego przychodu miesięcznego, kosztów i pozostałego salda. Ta tabela jest aktualizowana automatycznie na podstawie wpisów w arkuszach Przychód miesięczny i Wydatki miesięczn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N28"/>
  <sheetViews>
    <sheetView tabSelected="1" zoomScale="80" zoomScaleNormal="80" workbookViewId="0">
      <selection activeCell="S9" sqref="S9"/>
    </sheetView>
  </sheetViews>
  <sheetFormatPr defaultRowHeight="14.4" x14ac:dyDescent="0.3"/>
  <cols>
    <col min="1" max="1" width="2.21875" style="1" customWidth="1"/>
    <col min="2" max="3" width="8.88671875" style="1"/>
    <col min="4" max="4" width="9.109375" style="1" bestFit="1" customWidth="1"/>
    <col min="5" max="5" width="31.109375" style="1" bestFit="1" customWidth="1"/>
    <col min="6" max="6" width="14.109375" style="1" bestFit="1" customWidth="1"/>
    <col min="7" max="7" width="18.44140625" style="1" bestFit="1" customWidth="1"/>
    <col min="8" max="8" width="7.44140625" style="1" bestFit="1" customWidth="1"/>
    <col min="9" max="11" width="8.88671875" style="1"/>
    <col min="12" max="12" width="33" style="1" bestFit="1" customWidth="1"/>
    <col min="13" max="13" width="32" style="1" bestFit="1" customWidth="1"/>
    <col min="14" max="14" width="10.21875" style="1" bestFit="1" customWidth="1"/>
    <col min="15" max="16384" width="8.88671875" style="1"/>
  </cols>
  <sheetData>
    <row r="1" spans="4:14" ht="18" thickBot="1" x14ac:dyDescent="0.35">
      <c r="D1" s="6" t="s">
        <v>0</v>
      </c>
      <c r="E1" s="6" t="s">
        <v>1</v>
      </c>
      <c r="F1" s="7" t="s">
        <v>2</v>
      </c>
      <c r="G1" s="7" t="s">
        <v>3</v>
      </c>
      <c r="H1" s="10" t="s">
        <v>4</v>
      </c>
      <c r="L1" s="22" t="s">
        <v>32</v>
      </c>
      <c r="M1" s="22" t="s">
        <v>33</v>
      </c>
      <c r="N1" s="22" t="s">
        <v>34</v>
      </c>
    </row>
    <row r="2" spans="4:14" x14ac:dyDescent="0.3">
      <c r="D2" s="15" t="s">
        <v>27</v>
      </c>
      <c r="E2" s="16"/>
      <c r="F2" s="8"/>
      <c r="G2" s="8"/>
      <c r="H2" s="11"/>
      <c r="L2" s="21">
        <f>G6</f>
        <v>6830</v>
      </c>
      <c r="M2" s="21">
        <f>G14+G22</f>
        <v>5950</v>
      </c>
      <c r="N2" s="21">
        <f>Podsumowanie[[#This Row],[Łączny przychód miesięczny]]-Podsumowanie[[#This Row],[Łączne wydatki miesięczne]]</f>
        <v>880</v>
      </c>
    </row>
    <row r="3" spans="4:14" x14ac:dyDescent="0.3">
      <c r="D3" s="3"/>
      <c r="E3" s="2" t="s">
        <v>5</v>
      </c>
      <c r="F3" s="8">
        <v>6500</v>
      </c>
      <c r="G3" s="8">
        <v>6560</v>
      </c>
      <c r="H3" s="11">
        <f>G3-F3</f>
        <v>60</v>
      </c>
    </row>
    <row r="4" spans="4:14" ht="15" thickBot="1" x14ac:dyDescent="0.35">
      <c r="D4" s="3"/>
      <c r="E4" s="2" t="s">
        <v>6</v>
      </c>
      <c r="F4" s="8">
        <v>220</v>
      </c>
      <c r="G4" s="8">
        <v>250</v>
      </c>
      <c r="H4" s="11">
        <f t="shared" ref="H4:H5" si="0">G4-F4</f>
        <v>30</v>
      </c>
      <c r="L4" s="25" t="s">
        <v>35</v>
      </c>
    </row>
    <row r="5" spans="4:14" x14ac:dyDescent="0.3">
      <c r="D5" s="3"/>
      <c r="E5" s="2" t="s">
        <v>7</v>
      </c>
      <c r="F5" s="8">
        <v>35</v>
      </c>
      <c r="G5" s="8">
        <v>20</v>
      </c>
      <c r="H5" s="11">
        <f t="shared" si="0"/>
        <v>-15</v>
      </c>
    </row>
    <row r="6" spans="4:14" ht="15" thickBot="1" x14ac:dyDescent="0.35">
      <c r="D6" s="4" t="s">
        <v>23</v>
      </c>
      <c r="E6" s="14"/>
      <c r="F6" s="9">
        <f>SUM(F2:F5)</f>
        <v>6755</v>
      </c>
      <c r="G6" s="9">
        <f>SUM(G2:G5)</f>
        <v>6830</v>
      </c>
      <c r="H6" s="12">
        <f>SUM(H2:H5)</f>
        <v>75</v>
      </c>
    </row>
    <row r="7" spans="4:14" x14ac:dyDescent="0.3">
      <c r="D7" s="15" t="s">
        <v>28</v>
      </c>
      <c r="E7" s="16"/>
      <c r="F7" s="8"/>
      <c r="G7" s="8"/>
      <c r="H7" s="11"/>
    </row>
    <row r="8" spans="4:14" x14ac:dyDescent="0.3">
      <c r="D8" s="2"/>
      <c r="E8" s="2" t="s">
        <v>8</v>
      </c>
      <c r="F8" s="8">
        <v>2200</v>
      </c>
      <c r="G8" s="8">
        <v>2200</v>
      </c>
      <c r="H8" s="11">
        <f>F8-G8</f>
        <v>0</v>
      </c>
    </row>
    <row r="9" spans="4:14" x14ac:dyDescent="0.3">
      <c r="D9" s="2"/>
      <c r="E9" s="2" t="s">
        <v>9</v>
      </c>
      <c r="F9" s="8">
        <v>250</v>
      </c>
      <c r="G9" s="8">
        <v>250</v>
      </c>
      <c r="H9" s="11">
        <f t="shared" ref="H9:H13" si="1">F9-G9</f>
        <v>0</v>
      </c>
    </row>
    <row r="10" spans="4:14" x14ac:dyDescent="0.3">
      <c r="D10" s="2"/>
      <c r="E10" s="2" t="s">
        <v>10</v>
      </c>
      <c r="F10" s="8">
        <v>30</v>
      </c>
      <c r="G10" s="8">
        <v>30</v>
      </c>
      <c r="H10" s="11">
        <f t="shared" si="1"/>
        <v>0</v>
      </c>
    </row>
    <row r="11" spans="4:14" x14ac:dyDescent="0.3">
      <c r="D11" s="2"/>
      <c r="E11" s="2" t="s">
        <v>11</v>
      </c>
      <c r="F11" s="8">
        <v>150</v>
      </c>
      <c r="G11" s="8">
        <v>150</v>
      </c>
      <c r="H11" s="11">
        <f t="shared" si="1"/>
        <v>0</v>
      </c>
    </row>
    <row r="12" spans="4:14" x14ac:dyDescent="0.3">
      <c r="D12" s="2"/>
      <c r="E12" s="2" t="s">
        <v>12</v>
      </c>
      <c r="F12" s="8">
        <v>400</v>
      </c>
      <c r="G12" s="8">
        <v>400</v>
      </c>
      <c r="H12" s="11">
        <f t="shared" si="1"/>
        <v>0</v>
      </c>
    </row>
    <row r="13" spans="4:14" x14ac:dyDescent="0.3">
      <c r="D13" s="2"/>
      <c r="E13" s="2" t="s">
        <v>13</v>
      </c>
      <c r="F13" s="8">
        <v>200</v>
      </c>
      <c r="G13" s="8">
        <v>200</v>
      </c>
      <c r="H13" s="11">
        <f t="shared" si="1"/>
        <v>0</v>
      </c>
    </row>
    <row r="14" spans="4:14" ht="15" thickBot="1" x14ac:dyDescent="0.35">
      <c r="D14" s="5" t="s">
        <v>24</v>
      </c>
      <c r="E14" s="13"/>
      <c r="F14" s="9">
        <f>SUM(F7:F13)</f>
        <v>3230</v>
      </c>
      <c r="G14" s="9">
        <f>SUM(G7:G13)</f>
        <v>3230</v>
      </c>
      <c r="H14" s="12">
        <f>SUM(H7:H13)</f>
        <v>0</v>
      </c>
    </row>
    <row r="15" spans="4:14" x14ac:dyDescent="0.3">
      <c r="D15" s="15" t="s">
        <v>29</v>
      </c>
      <c r="E15" s="16"/>
      <c r="F15" s="8"/>
      <c r="G15" s="8"/>
      <c r="H15" s="11"/>
    </row>
    <row r="16" spans="4:14" x14ac:dyDescent="0.3">
      <c r="D16" s="2"/>
      <c r="E16" s="2" t="s">
        <v>14</v>
      </c>
      <c r="F16" s="8">
        <v>1800</v>
      </c>
      <c r="G16" s="8">
        <v>1870</v>
      </c>
      <c r="H16" s="11">
        <f>F16-G16</f>
        <v>-70</v>
      </c>
    </row>
    <row r="17" spans="4:8" x14ac:dyDescent="0.3">
      <c r="D17" s="2"/>
      <c r="E17" s="2" t="s">
        <v>15</v>
      </c>
      <c r="F17" s="8">
        <v>200</v>
      </c>
      <c r="G17" s="8">
        <v>150</v>
      </c>
      <c r="H17" s="11">
        <f t="shared" ref="H17:H21" si="2">F17-G17</f>
        <v>50</v>
      </c>
    </row>
    <row r="18" spans="4:8" x14ac:dyDescent="0.3">
      <c r="D18" s="2"/>
      <c r="E18" s="2" t="s">
        <v>16</v>
      </c>
      <c r="F18" s="8">
        <v>150</v>
      </c>
      <c r="G18" s="8">
        <v>200</v>
      </c>
      <c r="H18" s="11">
        <f t="shared" si="2"/>
        <v>-50</v>
      </c>
    </row>
    <row r="19" spans="4:8" x14ac:dyDescent="0.3">
      <c r="D19" s="2"/>
      <c r="E19" s="2" t="s">
        <v>17</v>
      </c>
      <c r="F19" s="8">
        <v>100</v>
      </c>
      <c r="G19" s="8">
        <v>0</v>
      </c>
      <c r="H19" s="11">
        <f t="shared" si="2"/>
        <v>100</v>
      </c>
    </row>
    <row r="20" spans="4:8" x14ac:dyDescent="0.3">
      <c r="D20" s="2"/>
      <c r="E20" s="2" t="s">
        <v>18</v>
      </c>
      <c r="F20" s="8">
        <v>100</v>
      </c>
      <c r="G20" s="8">
        <v>200</v>
      </c>
      <c r="H20" s="11">
        <f t="shared" si="2"/>
        <v>-100</v>
      </c>
    </row>
    <row r="21" spans="4:8" x14ac:dyDescent="0.3">
      <c r="D21" s="2"/>
      <c r="E21" s="2" t="s">
        <v>19</v>
      </c>
      <c r="F21" s="8">
        <v>200</v>
      </c>
      <c r="G21" s="8">
        <v>300</v>
      </c>
      <c r="H21" s="11">
        <f t="shared" si="2"/>
        <v>-100</v>
      </c>
    </row>
    <row r="22" spans="4:8" ht="15" thickBot="1" x14ac:dyDescent="0.35">
      <c r="D22" s="5" t="s">
        <v>25</v>
      </c>
      <c r="E22" s="13"/>
      <c r="F22" s="9">
        <f>SUM(F15:F21)</f>
        <v>2550</v>
      </c>
      <c r="G22" s="9">
        <f>SUM(G15:G21)</f>
        <v>2720</v>
      </c>
      <c r="H22" s="12">
        <f>SUM(H15:H21)</f>
        <v>-170</v>
      </c>
    </row>
    <row r="23" spans="4:8" ht="15" thickBot="1" x14ac:dyDescent="0.35">
      <c r="D23" s="17"/>
      <c r="E23" s="18" t="s">
        <v>31</v>
      </c>
      <c r="F23" s="19">
        <f>F6-F14-F22</f>
        <v>975</v>
      </c>
      <c r="G23" s="19">
        <f>G6-G14-G22</f>
        <v>880</v>
      </c>
      <c r="H23" s="20"/>
    </row>
    <row r="24" spans="4:8" x14ac:dyDescent="0.3">
      <c r="D24" s="15" t="s">
        <v>30</v>
      </c>
      <c r="E24" s="16"/>
      <c r="F24" s="8"/>
      <c r="G24" s="8"/>
      <c r="H24" s="11"/>
    </row>
    <row r="25" spans="4:8" x14ac:dyDescent="0.3">
      <c r="D25" s="2"/>
      <c r="E25" s="2" t="s">
        <v>20</v>
      </c>
      <c r="F25" s="8">
        <v>450</v>
      </c>
      <c r="G25" s="8">
        <v>440</v>
      </c>
      <c r="H25" s="11">
        <f>F25-G25</f>
        <v>10</v>
      </c>
    </row>
    <row r="26" spans="4:8" x14ac:dyDescent="0.3">
      <c r="D26" s="2"/>
      <c r="E26" s="2" t="s">
        <v>21</v>
      </c>
      <c r="F26" s="8">
        <v>250</v>
      </c>
      <c r="G26" s="8">
        <v>300</v>
      </c>
      <c r="H26" s="11">
        <f t="shared" ref="H26:H27" si="3">F26-G26</f>
        <v>-50</v>
      </c>
    </row>
    <row r="27" spans="4:8" x14ac:dyDescent="0.3">
      <c r="D27" s="2"/>
      <c r="E27" s="2" t="s">
        <v>22</v>
      </c>
      <c r="F27" s="8">
        <v>275</v>
      </c>
      <c r="G27" s="8">
        <v>140</v>
      </c>
      <c r="H27" s="11">
        <f t="shared" si="3"/>
        <v>135</v>
      </c>
    </row>
    <row r="28" spans="4:8" ht="15" thickBot="1" x14ac:dyDescent="0.35">
      <c r="D28" s="5" t="s">
        <v>26</v>
      </c>
      <c r="E28" s="13"/>
      <c r="F28" s="9">
        <f>SUM(F24:F27)</f>
        <v>975</v>
      </c>
      <c r="G28" s="9">
        <f>SUM(G24:G27)</f>
        <v>880</v>
      </c>
      <c r="H28" s="12">
        <f>SUM(H24:H27)</f>
        <v>95</v>
      </c>
    </row>
  </sheetData>
  <mergeCells count="8">
    <mergeCell ref="D22:E22"/>
    <mergeCell ref="D24:E24"/>
    <mergeCell ref="D28:E28"/>
    <mergeCell ref="D2:E2"/>
    <mergeCell ref="D6:E6"/>
    <mergeCell ref="D14:E14"/>
    <mergeCell ref="D7:E7"/>
    <mergeCell ref="D15:E15"/>
  </mergeCells>
  <dataValidations count="4">
    <dataValidation allowBlank="1" showInputMessage="1" showErrorMessage="1" prompt="Ta pozycja jest obliczana automatycznie na podstawie wpisów Łączny przychód miesięczny i Łączne wydatki miesięczne w tej tabeli" sqref="N1" xr:uid="{717EEBAC-58A6-4F54-86DA-0CCEFE114662}"/>
    <dataValidation allowBlank="1" showInputMessage="1" showErrorMessage="1" prompt="Ten wpis jest automatycznie aktualizowany na podstawie wpisów w arkuszu Wydatki miesięczne" sqref="M1" xr:uid="{2B691D9D-A3CA-4FE4-B5EF-6CC609D6B532}"/>
    <dataValidation allowBlank="1" showInputMessage="1" showErrorMessage="1" prompt="Ten wpis jest automatycznie aktualizowany na podstawie wpisów w arkuszu Przychód miesięczny" sqref="L1" xr:uid="{FB28DBC7-D92B-479D-83F0-DEB2801829F3}"/>
    <dataValidation allowBlank="1" showInputMessage="1" showErrorMessage="1" prompt="Wartość procentowa wydanego przychodu jest obliczana automatycznie na podstawie wartości w komórce E3. Ta wartość jest następnie reprezentowana jako poziomy wykres słupkowy od kolumny B do D." sqref="L4:N4" xr:uid="{EA490849-0C64-4053-A54C-35C38A6CF63A}"/>
  </dataValidations>
  <pageMargins left="0.75" right="0.75" top="1" bottom="1" header="0.5" footer="0.5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9571-40E7-4102-81EE-60B8612B7209}">
  <dimension ref="B2:B3"/>
  <sheetViews>
    <sheetView workbookViewId="0">
      <selection activeCell="B3" sqref="B3"/>
    </sheetView>
  </sheetViews>
  <sheetFormatPr defaultRowHeight="14.4" x14ac:dyDescent="0.3"/>
  <cols>
    <col min="1" max="16384" width="8.88671875" style="1"/>
  </cols>
  <sheetData>
    <row r="2" spans="2:2" x14ac:dyDescent="0.3">
      <c r="B2" s="23">
        <f>1-B3</f>
        <v>0.12884333821376281</v>
      </c>
    </row>
    <row r="3" spans="2:2" x14ac:dyDescent="0.3">
      <c r="B3" s="24" cm="1">
        <f t="array" ref="B3">Podsumowanie[Łączne wydatki miesięczne]/Podsumowanie[Łączny przychód miesięczny]</f>
        <v>0.87115666178623719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Budżet domowy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Sylwia Dec</cp:lastModifiedBy>
  <dcterms:created xsi:type="dcterms:W3CDTF">2025-08-29T21:51:29Z</dcterms:created>
  <dcterms:modified xsi:type="dcterms:W3CDTF">2025-08-30T19:08:57Z</dcterms:modified>
</cp:coreProperties>
</file>